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5\SINTEL\1. PROCEDURE SOPRA 140_150\ASICT Software\Allegati\"/>
    </mc:Choice>
  </mc:AlternateContent>
  <xr:revisionPtr revIDLastSave="0" documentId="13_ncr:1_{E042DC44-8CD1-4A03-9597-F4EB98897527}" xr6:coauthVersionLast="47" xr6:coauthVersionMax="47" xr10:uidLastSave="{00000000-0000-0000-0000-000000000000}"/>
  <bookViews>
    <workbookView xWindow="-120" yWindow="-120" windowWidth="29040" windowHeight="15840" xr2:uid="{DF7201E0-ED00-4835-AFE3-9EBB4B5A449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K6" i="1" s="1"/>
  <c r="F16" i="1"/>
  <c r="D16" i="1"/>
  <c r="J15" i="1"/>
  <c r="L15" i="1" s="1"/>
  <c r="J14" i="1"/>
  <c r="L14" i="1" s="1"/>
  <c r="L13" i="1"/>
  <c r="K13" i="1"/>
  <c r="J13" i="1"/>
  <c r="L12" i="1"/>
  <c r="K12" i="1"/>
  <c r="J12" i="1"/>
  <c r="J11" i="1"/>
  <c r="L11" i="1" s="1"/>
  <c r="F11" i="1"/>
  <c r="H11" i="1" s="1"/>
  <c r="L10" i="1"/>
  <c r="J10" i="1"/>
  <c r="K10" i="1" s="1"/>
  <c r="H10" i="1"/>
  <c r="G10" i="1"/>
  <c r="F10" i="1"/>
  <c r="J9" i="1"/>
  <c r="K9" i="1" s="1"/>
  <c r="F9" i="1"/>
  <c r="H9" i="1" s="1"/>
  <c r="J8" i="1"/>
  <c r="K8" i="1" s="1"/>
  <c r="H8" i="1"/>
  <c r="G8" i="1"/>
  <c r="F8" i="1"/>
  <c r="J7" i="1"/>
  <c r="K7" i="1" s="1"/>
  <c r="F7" i="1"/>
  <c r="H7" i="1" s="1"/>
  <c r="H6" i="1"/>
  <c r="G6" i="1"/>
  <c r="F6" i="1"/>
  <c r="L8" i="1" l="1"/>
  <c r="K11" i="1"/>
  <c r="L6" i="1"/>
  <c r="J16" i="1"/>
  <c r="K15" i="1"/>
  <c r="G7" i="1"/>
  <c r="G16" i="1" s="1"/>
  <c r="L7" i="1"/>
  <c r="G9" i="1"/>
  <c r="L9" i="1"/>
  <c r="G11" i="1"/>
  <c r="K14" i="1"/>
  <c r="L16" i="1" l="1"/>
  <c r="L17" i="1" s="1"/>
  <c r="H19" i="1"/>
  <c r="H16" i="1"/>
  <c r="H18" i="1"/>
  <c r="K16" i="1"/>
  <c r="H17" i="1" l="1"/>
  <c r="H20" i="1" s="1"/>
  <c r="H22" i="1" s="1"/>
  <c r="L19" i="1"/>
  <c r="L18" i="1"/>
  <c r="L20" i="1" l="1"/>
  <c r="L22" i="1" s="1"/>
</calcChain>
</file>

<file path=xl/sharedStrings.xml><?xml version="1.0" encoding="utf-8"?>
<sst xmlns="http://schemas.openxmlformats.org/spreadsheetml/2006/main" count="48" uniqueCount="34">
  <si>
    <t>FORNITURA DI SERVIZI DI SVILUPPO DI APPLICATIVI ED EROGAZIONE IN MODALITÀ SAAS - SOFTWARE AS A SERVICE</t>
  </si>
  <si>
    <t>Offerta economica: prezzi unitari</t>
  </si>
  <si>
    <t>#</t>
  </si>
  <si>
    <t>Profilo</t>
  </si>
  <si>
    <t>Figura professionale</t>
  </si>
  <si>
    <t>Costo base asta</t>
  </si>
  <si>
    <t>Costo offerto</t>
  </si>
  <si>
    <t>Quantità std</t>
  </si>
  <si>
    <t>unitario profilo</t>
  </si>
  <si>
    <t>annuo profilo FTE std</t>
  </si>
  <si>
    <t>anni 1..3 FTE std</t>
  </si>
  <si>
    <t>anni 1..6 FTE std</t>
  </si>
  <si>
    <t>SVI-API</t>
  </si>
  <si>
    <t>Sviluppatore full stack junior di applicazioni</t>
  </si>
  <si>
    <t>SVI-APE</t>
  </si>
  <si>
    <t>Sviluppatore full stack esperto di applicazioni</t>
  </si>
  <si>
    <t>SVI-APS</t>
  </si>
  <si>
    <t>Sviluppatore full stack senior di applicazioni</t>
  </si>
  <si>
    <t>SPC-FRM</t>
  </si>
  <si>
    <t>Specialista framework e dev ops</t>
  </si>
  <si>
    <t>SPC-IDM</t>
  </si>
  <si>
    <t>Specialista identity management</t>
  </si>
  <si>
    <t>SPC-UXD</t>
  </si>
  <si>
    <t>Specialista UI/UX design</t>
  </si>
  <si>
    <r>
      <t>Totale</t>
    </r>
    <r>
      <rPr>
        <sz val="8"/>
        <color rgb="FF000000"/>
        <rFont val="Manrope"/>
      </rPr>
      <t xml:space="preserve"> </t>
    </r>
  </si>
  <si>
    <t>valore opzione 10%</t>
  </si>
  <si>
    <t>modifiche art. 120 c. 9</t>
  </si>
  <si>
    <t>eventuale proroga</t>
  </si>
  <si>
    <t>base d'asta</t>
  </si>
  <si>
    <t>valore totale offerta</t>
  </si>
  <si>
    <t>di cui oneri per la sicurezza da interferenza</t>
  </si>
  <si>
    <t>importo negoziabile su cui presentare offerta</t>
  </si>
  <si>
    <t>valore offerta al netto degli oneri per la sicurezza</t>
  </si>
  <si>
    <t>&lt;- valore offerta da inserire in piattaforma SINTEL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</si>
</sst>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anrope"/>
    </font>
    <font>
      <sz val="12"/>
      <color theme="1"/>
      <name val="Manrope"/>
    </font>
    <font>
      <b/>
      <sz val="8"/>
      <color rgb="FF000000"/>
      <name val="Manrope"/>
    </font>
    <font>
      <b/>
      <sz val="8"/>
      <name val="Manrope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8"/>
      <color rgb="FF000000"/>
      <name val="Manrope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3" fontId="8" fillId="0" borderId="4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8" fontId="8" fillId="0" borderId="4" xfId="0" applyNumberFormat="1" applyFont="1" applyBorder="1" applyAlignment="1">
      <alignment horizontal="center" vertical="center" wrapText="1"/>
    </xf>
    <xf numFmtId="8" fontId="8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43" fontId="4" fillId="0" borderId="4" xfId="1" applyFont="1" applyBorder="1" applyAlignment="1">
      <alignment horizontal="center" vertical="center" wrapText="1"/>
    </xf>
    <xf numFmtId="8" fontId="4" fillId="0" borderId="4" xfId="0" applyNumberFormat="1" applyFont="1" applyBorder="1" applyAlignment="1">
      <alignment horizontal="center" vertical="center" wrapText="1"/>
    </xf>
    <xf numFmtId="8" fontId="8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8" fontId="4" fillId="0" borderId="7" xfId="0" applyNumberFormat="1" applyFont="1" applyBorder="1" applyAlignment="1">
      <alignment horizontal="center" vertical="center" wrapText="1"/>
    </xf>
    <xf numFmtId="8" fontId="4" fillId="0" borderId="0" xfId="0" applyNumberFormat="1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8" fontId="4" fillId="3" borderId="7" xfId="0" applyNumberFormat="1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0FD3C-1AE4-4A71-B455-F1940C776063}">
  <dimension ref="A1:M22"/>
  <sheetViews>
    <sheetView tabSelected="1" workbookViewId="0">
      <selection activeCell="I6" sqref="I6:I11"/>
    </sheetView>
  </sheetViews>
  <sheetFormatPr defaultRowHeight="15" x14ac:dyDescent="0.25"/>
  <cols>
    <col min="2" max="2" width="8.28515625" bestFit="1" customWidth="1"/>
    <col min="3" max="3" width="32" customWidth="1"/>
    <col min="4" max="4" width="12" customWidth="1"/>
    <col min="5" max="5" width="10.28515625" customWidth="1"/>
    <col min="6" max="6" width="13" customWidth="1"/>
    <col min="7" max="7" width="14.7109375" customWidth="1"/>
    <col min="8" max="8" width="15.85546875" customWidth="1"/>
    <col min="9" max="9" width="14.85546875" customWidth="1"/>
    <col min="10" max="10" width="12.42578125" customWidth="1"/>
    <col min="11" max="11" width="13.5703125" customWidth="1"/>
    <col min="12" max="12" width="14.140625" customWidth="1"/>
    <col min="13" max="13" width="13.85546875" customWidth="1"/>
  </cols>
  <sheetData>
    <row r="1" spans="1:13" ht="18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3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8.75" thickBot="1" x14ac:dyDescent="0.4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5.5" x14ac:dyDescent="0.35">
      <c r="A4" s="4" t="s">
        <v>2</v>
      </c>
      <c r="B4" s="4" t="s">
        <v>3</v>
      </c>
      <c r="C4" s="4" t="s">
        <v>4</v>
      </c>
      <c r="D4" s="5"/>
      <c r="E4" s="5" t="s">
        <v>5</v>
      </c>
      <c r="F4" s="5" t="s">
        <v>5</v>
      </c>
      <c r="G4" s="5" t="s">
        <v>5</v>
      </c>
      <c r="H4" s="5" t="s">
        <v>5</v>
      </c>
      <c r="I4" s="5" t="s">
        <v>6</v>
      </c>
      <c r="J4" s="5" t="s">
        <v>6</v>
      </c>
      <c r="K4" s="5" t="s">
        <v>6</v>
      </c>
      <c r="L4" s="5" t="s">
        <v>6</v>
      </c>
      <c r="M4" s="2"/>
    </row>
    <row r="5" spans="1:13" ht="26.25" thickBot="1" x14ac:dyDescent="0.4">
      <c r="A5" s="6"/>
      <c r="B5" s="6"/>
      <c r="C5" s="6"/>
      <c r="D5" s="7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8</v>
      </c>
      <c r="J5" s="8" t="s">
        <v>9</v>
      </c>
      <c r="K5" s="8" t="s">
        <v>10</v>
      </c>
      <c r="L5" s="8" t="s">
        <v>11</v>
      </c>
      <c r="M5" s="2"/>
    </row>
    <row r="6" spans="1:13" ht="18.75" thickBot="1" x14ac:dyDescent="0.4">
      <c r="A6" s="9">
        <v>1</v>
      </c>
      <c r="B6" s="10" t="s">
        <v>12</v>
      </c>
      <c r="C6" s="11" t="s">
        <v>13</v>
      </c>
      <c r="D6" s="12">
        <v>2</v>
      </c>
      <c r="E6" s="13">
        <v>290</v>
      </c>
      <c r="F6" s="14">
        <f>E6*D6*220</f>
        <v>127600</v>
      </c>
      <c r="G6" s="14">
        <f>F6*3</f>
        <v>382800</v>
      </c>
      <c r="H6" s="14">
        <f>F6*6</f>
        <v>765600</v>
      </c>
      <c r="I6" s="15"/>
      <c r="J6" s="14">
        <f>I6*D6*220</f>
        <v>0</v>
      </c>
      <c r="K6" s="14">
        <f>J6*3</f>
        <v>0</v>
      </c>
      <c r="L6" s="14">
        <f>J6*6</f>
        <v>0</v>
      </c>
      <c r="M6" s="2"/>
    </row>
    <row r="7" spans="1:13" ht="18.75" thickBot="1" x14ac:dyDescent="0.4">
      <c r="A7" s="9">
        <v>2</v>
      </c>
      <c r="B7" s="10" t="s">
        <v>14</v>
      </c>
      <c r="C7" s="11" t="s">
        <v>15</v>
      </c>
      <c r="D7" s="12">
        <v>3</v>
      </c>
      <c r="E7" s="13">
        <v>330</v>
      </c>
      <c r="F7" s="14">
        <f t="shared" ref="F7:F10" si="0">E7*D7*220</f>
        <v>217800</v>
      </c>
      <c r="G7" s="14">
        <f t="shared" ref="G7:G11" si="1">F7*3</f>
        <v>653400</v>
      </c>
      <c r="H7" s="14">
        <f t="shared" ref="H7:H11" si="2">F7*6</f>
        <v>1306800</v>
      </c>
      <c r="I7" s="15"/>
      <c r="J7" s="14">
        <f t="shared" ref="J7:J15" si="3">I7*D7*220</f>
        <v>0</v>
      </c>
      <c r="K7" s="14">
        <f>J7*3</f>
        <v>0</v>
      </c>
      <c r="L7" s="14">
        <f t="shared" ref="L7:L15" si="4">J7*6</f>
        <v>0</v>
      </c>
      <c r="M7" s="2"/>
    </row>
    <row r="8" spans="1:13" ht="18.75" thickBot="1" x14ac:dyDescent="0.4">
      <c r="A8" s="9">
        <v>3</v>
      </c>
      <c r="B8" s="10" t="s">
        <v>16</v>
      </c>
      <c r="C8" s="11" t="s">
        <v>17</v>
      </c>
      <c r="D8" s="12">
        <v>3</v>
      </c>
      <c r="E8" s="13">
        <v>390</v>
      </c>
      <c r="F8" s="14">
        <f t="shared" si="0"/>
        <v>257400</v>
      </c>
      <c r="G8" s="14">
        <f t="shared" si="1"/>
        <v>772200</v>
      </c>
      <c r="H8" s="14">
        <f t="shared" si="2"/>
        <v>1544400</v>
      </c>
      <c r="I8" s="15"/>
      <c r="J8" s="14">
        <f t="shared" si="3"/>
        <v>0</v>
      </c>
      <c r="K8" s="14">
        <f t="shared" ref="K7:K11" si="5">J8*3</f>
        <v>0</v>
      </c>
      <c r="L8" s="14">
        <f t="shared" si="4"/>
        <v>0</v>
      </c>
      <c r="M8" s="2"/>
    </row>
    <row r="9" spans="1:13" ht="18.75" thickBot="1" x14ac:dyDescent="0.4">
      <c r="A9" s="9">
        <v>4</v>
      </c>
      <c r="B9" s="10" t="s">
        <v>18</v>
      </c>
      <c r="C9" s="11" t="s">
        <v>19</v>
      </c>
      <c r="D9" s="12">
        <v>2</v>
      </c>
      <c r="E9" s="13">
        <v>400</v>
      </c>
      <c r="F9" s="14">
        <f t="shared" si="0"/>
        <v>176000</v>
      </c>
      <c r="G9" s="14">
        <f t="shared" si="1"/>
        <v>528000</v>
      </c>
      <c r="H9" s="14">
        <f t="shared" si="2"/>
        <v>1056000</v>
      </c>
      <c r="I9" s="15"/>
      <c r="J9" s="14">
        <f t="shared" si="3"/>
        <v>0</v>
      </c>
      <c r="K9" s="14">
        <f t="shared" si="5"/>
        <v>0</v>
      </c>
      <c r="L9" s="14">
        <f t="shared" si="4"/>
        <v>0</v>
      </c>
      <c r="M9" s="2"/>
    </row>
    <row r="10" spans="1:13" ht="18.75" thickBot="1" x14ac:dyDescent="0.4">
      <c r="A10" s="9">
        <v>5</v>
      </c>
      <c r="B10" s="10" t="s">
        <v>20</v>
      </c>
      <c r="C10" s="11" t="s">
        <v>21</v>
      </c>
      <c r="D10" s="12">
        <v>1</v>
      </c>
      <c r="E10" s="13">
        <v>400</v>
      </c>
      <c r="F10" s="14">
        <f t="shared" si="0"/>
        <v>88000</v>
      </c>
      <c r="G10" s="14">
        <f t="shared" si="1"/>
        <v>264000</v>
      </c>
      <c r="H10" s="14">
        <f t="shared" si="2"/>
        <v>528000</v>
      </c>
      <c r="I10" s="15"/>
      <c r="J10" s="14">
        <f t="shared" si="3"/>
        <v>0</v>
      </c>
      <c r="K10" s="14">
        <f t="shared" si="5"/>
        <v>0</v>
      </c>
      <c r="L10" s="14">
        <f t="shared" si="4"/>
        <v>0</v>
      </c>
      <c r="M10" s="2"/>
    </row>
    <row r="11" spans="1:13" ht="18.75" thickBot="1" x14ac:dyDescent="0.4">
      <c r="A11" s="9">
        <v>6</v>
      </c>
      <c r="B11" s="10" t="s">
        <v>22</v>
      </c>
      <c r="C11" s="11" t="s">
        <v>23</v>
      </c>
      <c r="D11" s="12">
        <v>1</v>
      </c>
      <c r="E11" s="13">
        <v>290</v>
      </c>
      <c r="F11" s="14">
        <f>E11*D11*220</f>
        <v>63800</v>
      </c>
      <c r="G11" s="14">
        <f t="shared" si="1"/>
        <v>191400</v>
      </c>
      <c r="H11" s="14">
        <f t="shared" si="2"/>
        <v>382800</v>
      </c>
      <c r="I11" s="15"/>
      <c r="J11" s="14">
        <f t="shared" si="3"/>
        <v>0</v>
      </c>
      <c r="K11" s="14">
        <f t="shared" si="5"/>
        <v>0</v>
      </c>
      <c r="L11" s="14">
        <f t="shared" si="4"/>
        <v>0</v>
      </c>
      <c r="M11" s="2"/>
    </row>
    <row r="12" spans="1:13" ht="18.75" thickBot="1" x14ac:dyDescent="0.4">
      <c r="A12" s="16">
        <v>7</v>
      </c>
      <c r="B12" s="7"/>
      <c r="C12" s="17"/>
      <c r="D12" s="12"/>
      <c r="E12" s="14"/>
      <c r="F12" s="14"/>
      <c r="G12" s="14"/>
      <c r="H12" s="14"/>
      <c r="I12" s="15"/>
      <c r="J12" s="14">
        <f t="shared" si="3"/>
        <v>0</v>
      </c>
      <c r="K12" s="14">
        <f t="shared" ref="K7:K15" si="6">J12*2</f>
        <v>0</v>
      </c>
      <c r="L12" s="14">
        <f t="shared" si="4"/>
        <v>0</v>
      </c>
      <c r="M12" s="2"/>
    </row>
    <row r="13" spans="1:13" ht="18.75" thickBot="1" x14ac:dyDescent="0.4">
      <c r="A13" s="16">
        <v>8</v>
      </c>
      <c r="B13" s="7"/>
      <c r="C13" s="17"/>
      <c r="D13" s="12"/>
      <c r="E13" s="14"/>
      <c r="F13" s="14"/>
      <c r="G13" s="14"/>
      <c r="H13" s="14"/>
      <c r="I13" s="15"/>
      <c r="J13" s="14">
        <f t="shared" si="3"/>
        <v>0</v>
      </c>
      <c r="K13" s="14">
        <f t="shared" si="6"/>
        <v>0</v>
      </c>
      <c r="L13" s="14">
        <f t="shared" si="4"/>
        <v>0</v>
      </c>
      <c r="M13" s="2"/>
    </row>
    <row r="14" spans="1:13" ht="18.75" thickBot="1" x14ac:dyDescent="0.4">
      <c r="A14" s="16">
        <v>9</v>
      </c>
      <c r="B14" s="7"/>
      <c r="C14" s="17"/>
      <c r="D14" s="12"/>
      <c r="E14" s="14"/>
      <c r="F14" s="14"/>
      <c r="G14" s="14"/>
      <c r="H14" s="14"/>
      <c r="I14" s="15"/>
      <c r="J14" s="14">
        <f t="shared" si="3"/>
        <v>0</v>
      </c>
      <c r="K14" s="14">
        <f t="shared" si="6"/>
        <v>0</v>
      </c>
      <c r="L14" s="14">
        <f t="shared" si="4"/>
        <v>0</v>
      </c>
      <c r="M14" s="2"/>
    </row>
    <row r="15" spans="1:13" ht="18.75" thickBot="1" x14ac:dyDescent="0.4">
      <c r="A15" s="16">
        <v>10</v>
      </c>
      <c r="B15" s="7"/>
      <c r="C15" s="17"/>
      <c r="D15" s="12"/>
      <c r="E15" s="14"/>
      <c r="F15" s="14"/>
      <c r="G15" s="14"/>
      <c r="H15" s="14"/>
      <c r="I15" s="15"/>
      <c r="J15" s="14">
        <f t="shared" si="3"/>
        <v>0</v>
      </c>
      <c r="K15" s="14">
        <f t="shared" si="6"/>
        <v>0</v>
      </c>
      <c r="L15" s="14">
        <f t="shared" si="4"/>
        <v>0</v>
      </c>
      <c r="M15" s="2"/>
    </row>
    <row r="16" spans="1:13" ht="18.75" thickBot="1" x14ac:dyDescent="0.4">
      <c r="A16" s="16"/>
      <c r="B16" s="18"/>
      <c r="C16" s="19" t="s">
        <v>24</v>
      </c>
      <c r="D16" s="20">
        <f>SUM(D6:D15)</f>
        <v>12</v>
      </c>
      <c r="E16" s="19"/>
      <c r="F16" s="21">
        <f>SUM(F6:F15)</f>
        <v>930600</v>
      </c>
      <c r="G16" s="21">
        <f>SUM(G6:G15)</f>
        <v>2791800</v>
      </c>
      <c r="H16" s="21">
        <f>G16*2</f>
        <v>5583600</v>
      </c>
      <c r="I16" s="19"/>
      <c r="J16" s="21">
        <f>SUM(J6:J15)</f>
        <v>0</v>
      </c>
      <c r="K16" s="21">
        <f>SUM(K6:K15)</f>
        <v>0</v>
      </c>
      <c r="L16" s="21">
        <f>SUM(L6:L15)</f>
        <v>0</v>
      </c>
      <c r="M16" s="2"/>
    </row>
    <row r="17" spans="1:13" ht="26.25" thickBot="1" x14ac:dyDescent="0.4">
      <c r="A17" s="2"/>
      <c r="B17" s="2"/>
      <c r="C17" s="2"/>
      <c r="D17" s="2"/>
      <c r="E17" s="2"/>
      <c r="F17" s="2"/>
      <c r="G17" s="22" t="s">
        <v>25</v>
      </c>
      <c r="H17" s="14">
        <f>H16*0.1</f>
        <v>558360</v>
      </c>
      <c r="I17" s="23"/>
      <c r="J17" s="23"/>
      <c r="K17" s="22" t="s">
        <v>25</v>
      </c>
      <c r="L17" s="21">
        <f>L16*0.1</f>
        <v>0</v>
      </c>
      <c r="M17" s="2"/>
    </row>
    <row r="18" spans="1:13" ht="26.25" thickBot="1" x14ac:dyDescent="0.4">
      <c r="A18" s="2"/>
      <c r="B18" s="2"/>
      <c r="C18" s="2"/>
      <c r="D18" s="2"/>
      <c r="E18" s="2"/>
      <c r="F18" s="2"/>
      <c r="G18" s="22" t="s">
        <v>26</v>
      </c>
      <c r="H18" s="14">
        <f>G16*0.2</f>
        <v>558360</v>
      </c>
      <c r="I18" s="23"/>
      <c r="J18" s="23"/>
      <c r="K18" s="22" t="s">
        <v>26</v>
      </c>
      <c r="L18" s="21">
        <f>K16*0.1</f>
        <v>0</v>
      </c>
      <c r="M18" s="2"/>
    </row>
    <row r="19" spans="1:13" ht="26.25" thickBot="1" x14ac:dyDescent="0.4">
      <c r="A19" s="2"/>
      <c r="B19" s="2"/>
      <c r="C19" s="2"/>
      <c r="D19" s="2"/>
      <c r="E19" s="2"/>
      <c r="F19" s="2"/>
      <c r="G19" s="22" t="s">
        <v>27</v>
      </c>
      <c r="H19" s="14">
        <f>G16/6</f>
        <v>465300</v>
      </c>
      <c r="I19" s="23"/>
      <c r="J19" s="23"/>
      <c r="K19" s="22" t="s">
        <v>27</v>
      </c>
      <c r="L19" s="21">
        <f>K16/6</f>
        <v>0</v>
      </c>
      <c r="M19" s="2"/>
    </row>
    <row r="20" spans="1:13" ht="26.25" thickBot="1" x14ac:dyDescent="0.4">
      <c r="A20" s="2"/>
      <c r="B20" s="2"/>
      <c r="C20" s="2"/>
      <c r="D20" s="2"/>
      <c r="E20" s="2"/>
      <c r="F20" s="2"/>
      <c r="G20" s="24" t="s">
        <v>28</v>
      </c>
      <c r="H20" s="24">
        <f>SUM(H16:H19)</f>
        <v>7165620</v>
      </c>
      <c r="I20" s="25"/>
      <c r="J20" s="23"/>
      <c r="K20" s="24" t="s">
        <v>29</v>
      </c>
      <c r="L20" s="21">
        <f>L16+L17+L18+L19</f>
        <v>0</v>
      </c>
      <c r="M20" s="2"/>
    </row>
    <row r="21" spans="1:13" ht="39" thickBot="1" x14ac:dyDescent="0.4">
      <c r="A21" s="2"/>
      <c r="B21" s="2"/>
      <c r="C21" s="2"/>
      <c r="D21" s="2"/>
      <c r="E21" s="2"/>
      <c r="F21" s="2"/>
      <c r="G21" s="22" t="s">
        <v>30</v>
      </c>
      <c r="H21" s="22">
        <v>0</v>
      </c>
      <c r="I21" s="2"/>
      <c r="J21" s="2"/>
      <c r="K21" s="22" t="s">
        <v>30</v>
      </c>
      <c r="L21" s="21">
        <v>0</v>
      </c>
      <c r="M21" s="2"/>
    </row>
    <row r="22" spans="1:13" ht="51.75" thickBot="1" x14ac:dyDescent="0.4">
      <c r="A22" s="2"/>
      <c r="B22" s="2"/>
      <c r="C22" s="2"/>
      <c r="D22" s="2"/>
      <c r="E22" s="2"/>
      <c r="F22" s="2"/>
      <c r="G22" s="26" t="s">
        <v>31</v>
      </c>
      <c r="H22" s="24">
        <f>H20-H21</f>
        <v>7165620</v>
      </c>
      <c r="I22" s="2"/>
      <c r="J22" s="2"/>
      <c r="K22" s="26" t="s">
        <v>32</v>
      </c>
      <c r="L22" s="27">
        <f>L20-L21</f>
        <v>0</v>
      </c>
      <c r="M22" s="27" t="s">
        <v>33</v>
      </c>
    </row>
  </sheetData>
  <sheetProtection algorithmName="SHA-512" hashValue="3Jdkp/xDazgpYKEKK9dNcj01Ep4936OXBRWZAQgQWuN1ku4RooxdqPWsZkAgVDBYuEhj7+larJHMlXDogJJVow==" saltValue="H8yYv3Iv5evuz/UjdLVQSA==" spinCount="100000" sheet="1" objects="1" scenarios="1"/>
  <mergeCells count="3"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Elisabetta Rolla</dc:creator>
  <cp:lastModifiedBy>Laura Elisabetta Rolla</cp:lastModifiedBy>
  <dcterms:created xsi:type="dcterms:W3CDTF">2025-05-14T09:52:13Z</dcterms:created>
  <dcterms:modified xsi:type="dcterms:W3CDTF">2025-05-14T10:03:29Z</dcterms:modified>
</cp:coreProperties>
</file>